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Montáže elektro/Doplnění ZD/03/Rozpočty Montáže elektro/01_Tyče/"/>
    </mc:Choice>
  </mc:AlternateContent>
  <xr:revisionPtr revIDLastSave="8" documentId="13_ncr:1_{2C4F6AD6-AA68-4DA2-A704-FB9750D2BCE2}" xr6:coauthVersionLast="47" xr6:coauthVersionMax="47" xr10:uidLastSave="{B983BF2E-60BE-4B75-813F-5C929DD77CC2}"/>
  <bookViews>
    <workbookView xWindow="43530" yWindow="135" windowWidth="26880" windowHeight="14025" xr2:uid="{42AA8E76-A7B2-42AE-B65B-916CED1B6EDC}"/>
  </bookViews>
  <sheets>
    <sheet name="Cable Tray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2" l="1"/>
  <c r="E16" i="2" s="1"/>
  <c r="A15" i="2"/>
  <c r="E15" i="2" s="1"/>
  <c r="A28" i="2"/>
  <c r="E28" i="2" s="1"/>
  <c r="A27" i="2"/>
  <c r="E27" i="2" s="1"/>
  <c r="A26" i="2"/>
  <c r="E26" i="2" s="1"/>
  <c r="A25" i="2"/>
  <c r="E25" i="2" s="1"/>
  <c r="A24" i="2"/>
  <c r="E24" i="2" s="1"/>
  <c r="A23" i="2"/>
  <c r="E23" i="2" s="1"/>
  <c r="A22" i="2"/>
  <c r="E22" i="2" s="1"/>
  <c r="A21" i="2"/>
  <c r="E21" i="2" s="1"/>
  <c r="A20" i="2"/>
  <c r="A19" i="2"/>
  <c r="A18" i="2"/>
  <c r="A17" i="2"/>
  <c r="E4" i="2"/>
  <c r="E12" i="2"/>
  <c r="E20" i="2"/>
  <c r="E19" i="2"/>
  <c r="E18" i="2"/>
  <c r="E17" i="2"/>
  <c r="E6" i="2"/>
  <c r="E7" i="2"/>
  <c r="E8" i="2"/>
  <c r="E9" i="2"/>
  <c r="E10" i="2"/>
  <c r="E11" i="2"/>
  <c r="E5" i="2"/>
  <c r="E14" i="2" l="1"/>
  <c r="E29" i="2" s="1"/>
</calcChain>
</file>

<file path=xl/sharedStrings.xml><?xml version="1.0" encoding="utf-8"?>
<sst xmlns="http://schemas.openxmlformats.org/spreadsheetml/2006/main" count="101" uniqueCount="47">
  <si>
    <t>T-piece 600x60</t>
  </si>
  <si>
    <t>T-piece 300x60</t>
  </si>
  <si>
    <t>Wall bracket 410mm</t>
  </si>
  <si>
    <t>Wall bracket 310mm</t>
  </si>
  <si>
    <t>Wall bracket 210mm</t>
  </si>
  <si>
    <t>Cable trays for AIB</t>
  </si>
  <si>
    <t>Description</t>
  </si>
  <si>
    <t>Longitudinal connector  600mm</t>
  </si>
  <si>
    <t>Longitudinal connector  400mm</t>
  </si>
  <si>
    <t>Longitudinal connector  300mm</t>
  </si>
  <si>
    <t>Longitudinal connector  200mm</t>
  </si>
  <si>
    <t xml:space="preserve">Truss-head bolt with nut </t>
  </si>
  <si>
    <t>Accessories for cable trays</t>
  </si>
  <si>
    <t>Remark</t>
  </si>
  <si>
    <t>For the 400mm tracks, a support spacing of 1.5 meters
results in a load per meter of 1.35kN/m</t>
  </si>
  <si>
    <t>For the 300mm tracks, a support spacing of 1.5 meters
results in a load per meter of 1kN/m</t>
  </si>
  <si>
    <t>Cable tray 600x60x3050 Sheet thickness 0,9mm</t>
  </si>
  <si>
    <t>Cable tray 400x60x3050 Sheet thickness 0,9mm</t>
  </si>
  <si>
    <t>Cable tray 300x60x3050 Sheet thickness 0,75mm</t>
  </si>
  <si>
    <t>Cable tray 200x60x3050 Sheet thickness 0,75mm</t>
  </si>
  <si>
    <t>For the 200mm tracks, a support spacing of 1.5 meters
results in a load per meter of 1kN/m</t>
  </si>
  <si>
    <t>Wide-span cable tray 600x110 Sheet thickness 2mm</t>
  </si>
  <si>
    <t>Wide-span cable tray 400x110 Sheet thickness 2mm</t>
  </si>
  <si>
    <t>Wall bracket for wide span trays 600</t>
  </si>
  <si>
    <t>Wall bracket for wide span trays 400</t>
  </si>
  <si>
    <t>For the 400mm tracks, a support spacing of 6 meters
results in a load per meter of 1kN/m</t>
  </si>
  <si>
    <t>For the 600mm tracks, a support spacing of 6 meters
results in a load per meter of 1kN/m</t>
  </si>
  <si>
    <t>Mounting clamp, horizontal</t>
  </si>
  <si>
    <t>Profielschine 600 for floor mounting</t>
  </si>
  <si>
    <t>Quantity [Pcs.]</t>
  </si>
  <si>
    <t>Celkový součet</t>
  </si>
  <si>
    <t>Wide-span cable ladder 800x60x6000</t>
  </si>
  <si>
    <t>'+ Mounting hardware</t>
  </si>
  <si>
    <t>Cable ladder 800x60x6000 mm</t>
  </si>
  <si>
    <t>Tyče - Packagingunit Cabletrays</t>
  </si>
  <si>
    <t>Jednotková cena v Kč bez DPH</t>
  </si>
  <si>
    <t>Cena celkem v Kč bez DPH</t>
  </si>
  <si>
    <t>Mohou být žlaby perforované?</t>
  </si>
  <si>
    <t>Jedná se o stoupací trasu?</t>
  </si>
  <si>
    <t>Můžete prosím doplnit specifikaci?</t>
  </si>
  <si>
    <t>Je dostačující provedení v galvanickém zinku?</t>
  </si>
  <si>
    <t>Galvanický zinek OK</t>
  </si>
  <si>
    <t>ANO</t>
  </si>
  <si>
    <t>NE</t>
  </si>
  <si>
    <t>Jedná se o klasický montážní profil, např. viz obrázek</t>
  </si>
  <si>
    <t>Vysvětlení Zadavatele</t>
  </si>
  <si>
    <t>Dotaz Uchazeče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</si>
</sst>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Stk.&quot;"/>
    <numFmt numFmtId="165" formatCode="0.000"/>
    <numFmt numFmtId="166" formatCode="0.0000"/>
  </numFmts>
  <fonts count="8" x14ac:knownFonts="1"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1" xfId="0" applyBorder="1"/>
    <xf numFmtId="0" fontId="3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0" fontId="5" fillId="0" borderId="0" xfId="0" applyFont="1"/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0" fontId="0" fillId="0" borderId="2" xfId="0" applyBorder="1"/>
    <xf numFmtId="0" fontId="6" fillId="0" borderId="4" xfId="0" applyFont="1" applyBorder="1"/>
    <xf numFmtId="0" fontId="4" fillId="0" borderId="5" xfId="0" applyFont="1" applyBorder="1"/>
    <xf numFmtId="4" fontId="4" fillId="0" borderId="1" xfId="0" applyNumberFormat="1" applyFont="1" applyBorder="1"/>
    <xf numFmtId="4" fontId="0" fillId="0" borderId="1" xfId="0" applyNumberFormat="1" applyBorder="1"/>
    <xf numFmtId="4" fontId="0" fillId="2" borderId="1" xfId="0" applyNumberFormat="1" applyFill="1" applyBorder="1"/>
    <xf numFmtId="4" fontId="0" fillId="0" borderId="2" xfId="0" applyNumberFormat="1" applyBorder="1"/>
    <xf numFmtId="4" fontId="6" fillId="0" borderId="3" xfId="0" applyNumberFormat="1" applyFont="1" applyBorder="1"/>
    <xf numFmtId="0" fontId="0" fillId="0" borderId="1" xfId="0" applyBorder="1" applyAlignment="1">
      <alignment horizontal="center" vertical="center"/>
    </xf>
    <xf numFmtId="0" fontId="0" fillId="4" borderId="0" xfId="0" applyFill="1"/>
    <xf numFmtId="2" fontId="0" fillId="5" borderId="0" xfId="0" applyNumberFormat="1" applyFill="1"/>
    <xf numFmtId="2" fontId="0" fillId="5" borderId="0" xfId="0" applyNumberFormat="1" applyFill="1" applyAlignment="1">
      <alignment wrapText="1"/>
    </xf>
    <xf numFmtId="0" fontId="2" fillId="2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1881188</xdr:colOff>
      <xdr:row>22</xdr:row>
      <xdr:rowOff>63500</xdr:rowOff>
    </xdr:from>
    <xdr:to>
      <xdr:col>11</xdr:col>
      <xdr:colOff>611529</xdr:colOff>
      <xdr:row>26</xdr:row>
      <xdr:rowOff>160554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DCE0087-F3E0-F2EF-F901-84923AA6D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67563" y="5453063"/>
          <a:ext cx="2448267" cy="15527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1FE2F-3C7C-4F41-88AE-4D714048CB78}">
  <dimension ref="A1:K29"/>
  <sheetViews>
    <sheetView tabSelected="1" topLeftCell="C5" zoomScale="90" zoomScaleNormal="90" workbookViewId="0">
      <selection activeCell="I3" sqref="I3"/>
    </sheetView>
  </sheetViews>
  <sheetFormatPr defaultColWidth="11.3984375" defaultRowHeight="14.25" x14ac:dyDescent="0.45"/>
  <cols>
    <col min="1" max="1" width="14.59765625" bestFit="1" customWidth="1"/>
    <col min="2" max="2" width="44.3984375" bestFit="1" customWidth="1"/>
    <col min="3" max="3" width="47.265625" customWidth="1"/>
    <col min="4" max="4" width="16" customWidth="1"/>
    <col min="5" max="5" width="15" customWidth="1"/>
    <col min="6" max="6" width="42.3984375" customWidth="1"/>
    <col min="7" max="7" width="52.86328125" customWidth="1"/>
    <col min="8" max="8" width="18.86328125" style="2" bestFit="1" customWidth="1"/>
    <col min="9" max="9" width="26.86328125" style="2" bestFit="1" customWidth="1"/>
    <col min="10" max="10" width="13.73046875" customWidth="1"/>
  </cols>
  <sheetData>
    <row r="1" spans="1:11" ht="26.65" x14ac:dyDescent="0.85">
      <c r="A1" s="11" t="s">
        <v>34</v>
      </c>
    </row>
    <row r="2" spans="1:11" ht="54" x14ac:dyDescent="0.55000000000000004">
      <c r="D2" s="9" t="s">
        <v>35</v>
      </c>
      <c r="E2" s="10" t="s">
        <v>36</v>
      </c>
      <c r="G2" s="1"/>
      <c r="J2" s="3"/>
      <c r="K2" s="1"/>
    </row>
    <row r="3" spans="1:11" ht="26.65" x14ac:dyDescent="0.85">
      <c r="A3" s="26" t="s">
        <v>5</v>
      </c>
      <c r="B3" s="26"/>
      <c r="C3" s="26"/>
      <c r="D3" s="12"/>
      <c r="E3" s="13"/>
      <c r="F3" t="s">
        <v>46</v>
      </c>
      <c r="G3" s="1"/>
      <c r="H3" s="2" t="s">
        <v>45</v>
      </c>
      <c r="J3" s="4"/>
      <c r="K3" s="1"/>
    </row>
    <row r="4" spans="1:11" ht="15.75" x14ac:dyDescent="0.5">
      <c r="A4" s="6" t="s">
        <v>29</v>
      </c>
      <c r="B4" s="6" t="s">
        <v>6</v>
      </c>
      <c r="C4" s="6" t="s">
        <v>13</v>
      </c>
      <c r="D4" s="18"/>
      <c r="E4" s="17">
        <f>SUM(E5:E12)</f>
        <v>0</v>
      </c>
    </row>
    <row r="5" spans="1:11" x14ac:dyDescent="0.45">
      <c r="A5" s="22">
        <v>66</v>
      </c>
      <c r="B5" s="5" t="s">
        <v>16</v>
      </c>
      <c r="C5" s="5"/>
      <c r="D5" s="18"/>
      <c r="E5" s="18">
        <f>A5*D5</f>
        <v>0</v>
      </c>
      <c r="F5" s="23" t="s">
        <v>40</v>
      </c>
      <c r="G5" s="23" t="s">
        <v>37</v>
      </c>
      <c r="H5" s="24" t="s">
        <v>41</v>
      </c>
      <c r="I5" s="24" t="s">
        <v>43</v>
      </c>
    </row>
    <row r="6" spans="1:11" x14ac:dyDescent="0.45">
      <c r="A6" s="22">
        <v>50</v>
      </c>
      <c r="B6" s="5" t="s">
        <v>17</v>
      </c>
      <c r="C6" s="5"/>
      <c r="D6" s="18"/>
      <c r="E6" s="18">
        <f t="shared" ref="E6:E28" si="0">A6*D6</f>
        <v>0</v>
      </c>
      <c r="F6" s="23" t="s">
        <v>40</v>
      </c>
      <c r="G6" s="23" t="s">
        <v>37</v>
      </c>
      <c r="H6" s="24" t="s">
        <v>41</v>
      </c>
      <c r="I6" s="24" t="s">
        <v>43</v>
      </c>
    </row>
    <row r="7" spans="1:11" x14ac:dyDescent="0.45">
      <c r="A7" s="22">
        <v>72</v>
      </c>
      <c r="B7" s="5" t="s">
        <v>18</v>
      </c>
      <c r="C7" s="5"/>
      <c r="D7" s="18"/>
      <c r="E7" s="18">
        <f t="shared" si="0"/>
        <v>0</v>
      </c>
      <c r="F7" s="23" t="s">
        <v>40</v>
      </c>
      <c r="G7" s="23" t="s">
        <v>37</v>
      </c>
      <c r="H7" s="24" t="s">
        <v>41</v>
      </c>
      <c r="I7" s="24" t="s">
        <v>43</v>
      </c>
    </row>
    <row r="8" spans="1:11" x14ac:dyDescent="0.45">
      <c r="A8" s="22">
        <v>11</v>
      </c>
      <c r="B8" s="5" t="s">
        <v>19</v>
      </c>
      <c r="C8" s="5"/>
      <c r="D8" s="18"/>
      <c r="E8" s="18">
        <f t="shared" si="0"/>
        <v>0</v>
      </c>
      <c r="F8" s="23" t="s">
        <v>40</v>
      </c>
      <c r="G8" s="23" t="s">
        <v>37</v>
      </c>
      <c r="H8" s="24" t="s">
        <v>41</v>
      </c>
      <c r="I8" s="24" t="s">
        <v>43</v>
      </c>
    </row>
    <row r="9" spans="1:11" x14ac:dyDescent="0.45">
      <c r="A9" s="22">
        <v>11</v>
      </c>
      <c r="B9" s="5" t="s">
        <v>21</v>
      </c>
      <c r="C9" s="5"/>
      <c r="D9" s="18"/>
      <c r="E9" s="18">
        <f t="shared" si="0"/>
        <v>0</v>
      </c>
      <c r="F9" s="23" t="s">
        <v>40</v>
      </c>
      <c r="H9" s="24" t="s">
        <v>41</v>
      </c>
    </row>
    <row r="10" spans="1:11" x14ac:dyDescent="0.45">
      <c r="A10" s="22">
        <v>11</v>
      </c>
      <c r="B10" s="5" t="s">
        <v>22</v>
      </c>
      <c r="C10" s="5"/>
      <c r="D10" s="18"/>
      <c r="E10" s="18">
        <f t="shared" si="0"/>
        <v>0</v>
      </c>
      <c r="F10" s="23" t="s">
        <v>40</v>
      </c>
      <c r="H10" s="24" t="s">
        <v>41</v>
      </c>
    </row>
    <row r="11" spans="1:11" x14ac:dyDescent="0.45">
      <c r="A11" s="22">
        <v>9</v>
      </c>
      <c r="B11" s="5" t="s">
        <v>31</v>
      </c>
      <c r="C11" s="5" t="s">
        <v>32</v>
      </c>
      <c r="D11" s="18"/>
      <c r="E11" s="18">
        <f t="shared" si="0"/>
        <v>0</v>
      </c>
      <c r="F11" s="23" t="s">
        <v>40</v>
      </c>
      <c r="G11" s="23" t="s">
        <v>38</v>
      </c>
      <c r="H11" s="24" t="s">
        <v>41</v>
      </c>
      <c r="I11" s="24" t="s">
        <v>42</v>
      </c>
    </row>
    <row r="12" spans="1:11" x14ac:dyDescent="0.45">
      <c r="A12" s="22">
        <v>4</v>
      </c>
      <c r="B12" s="5" t="s">
        <v>33</v>
      </c>
      <c r="C12" s="5" t="s">
        <v>32</v>
      </c>
      <c r="D12" s="18"/>
      <c r="E12" s="18">
        <f>A12*D12</f>
        <v>0</v>
      </c>
      <c r="F12" s="23" t="s">
        <v>40</v>
      </c>
      <c r="G12" s="23" t="s">
        <v>38</v>
      </c>
      <c r="H12" s="24" t="s">
        <v>41</v>
      </c>
      <c r="I12" s="24" t="s">
        <v>42</v>
      </c>
    </row>
    <row r="13" spans="1:11" ht="26.65" x14ac:dyDescent="0.85">
      <c r="A13" s="26" t="s">
        <v>12</v>
      </c>
      <c r="B13" s="26"/>
      <c r="C13" s="26"/>
      <c r="D13" s="19"/>
      <c r="E13" s="19"/>
    </row>
    <row r="14" spans="1:11" ht="15.75" x14ac:dyDescent="0.5">
      <c r="A14" s="6" t="s">
        <v>29</v>
      </c>
      <c r="B14" s="6" t="s">
        <v>6</v>
      </c>
      <c r="C14" s="6" t="s">
        <v>13</v>
      </c>
      <c r="D14" s="18"/>
      <c r="E14" s="17">
        <f>SUM(E15:E28)</f>
        <v>0</v>
      </c>
    </row>
    <row r="15" spans="1:11" x14ac:dyDescent="0.45">
      <c r="A15" s="7">
        <f>2*66</f>
        <v>132</v>
      </c>
      <c r="B15" s="5" t="s">
        <v>7</v>
      </c>
      <c r="C15" s="5"/>
      <c r="D15" s="18"/>
      <c r="E15" s="18">
        <f t="shared" si="0"/>
        <v>0</v>
      </c>
      <c r="F15" s="23" t="s">
        <v>40</v>
      </c>
      <c r="H15" s="24" t="s">
        <v>41</v>
      </c>
    </row>
    <row r="16" spans="1:11" x14ac:dyDescent="0.45">
      <c r="A16" s="7">
        <f>2*44</f>
        <v>88</v>
      </c>
      <c r="B16" s="5" t="s">
        <v>8</v>
      </c>
      <c r="C16" s="5"/>
      <c r="D16" s="18"/>
      <c r="E16" s="18">
        <f t="shared" si="0"/>
        <v>0</v>
      </c>
      <c r="F16" s="23" t="s">
        <v>40</v>
      </c>
      <c r="H16" s="24" t="s">
        <v>41</v>
      </c>
    </row>
    <row r="17" spans="1:10" x14ac:dyDescent="0.45">
      <c r="A17" s="7">
        <f>2*66</f>
        <v>132</v>
      </c>
      <c r="B17" s="5" t="s">
        <v>9</v>
      </c>
      <c r="C17" s="5"/>
      <c r="D17" s="18"/>
      <c r="E17" s="18">
        <f t="shared" si="0"/>
        <v>0</v>
      </c>
      <c r="F17" s="23" t="s">
        <v>40</v>
      </c>
      <c r="H17" s="24" t="s">
        <v>41</v>
      </c>
      <c r="J17" s="2"/>
    </row>
    <row r="18" spans="1:10" x14ac:dyDescent="0.45">
      <c r="A18" s="7">
        <f>2*3</f>
        <v>6</v>
      </c>
      <c r="B18" s="5" t="s">
        <v>10</v>
      </c>
      <c r="C18" s="5"/>
      <c r="D18" s="18"/>
      <c r="E18" s="18">
        <f t="shared" si="0"/>
        <v>0</v>
      </c>
      <c r="F18" s="23" t="s">
        <v>40</v>
      </c>
      <c r="H18" s="24" t="s">
        <v>41</v>
      </c>
      <c r="J18" s="2"/>
    </row>
    <row r="19" spans="1:10" x14ac:dyDescent="0.45">
      <c r="A19" s="7">
        <f>2*6</f>
        <v>12</v>
      </c>
      <c r="B19" s="5" t="s">
        <v>0</v>
      </c>
      <c r="C19" s="5"/>
      <c r="D19" s="18"/>
      <c r="E19" s="18">
        <f t="shared" si="0"/>
        <v>0</v>
      </c>
      <c r="F19" s="23" t="s">
        <v>40</v>
      </c>
      <c r="H19" s="24" t="s">
        <v>41</v>
      </c>
    </row>
    <row r="20" spans="1:10" x14ac:dyDescent="0.45">
      <c r="A20" s="7">
        <f>2*6</f>
        <v>12</v>
      </c>
      <c r="B20" s="5" t="s">
        <v>1</v>
      </c>
      <c r="C20" s="5"/>
      <c r="D20" s="18"/>
      <c r="E20" s="18">
        <f t="shared" si="0"/>
        <v>0</v>
      </c>
      <c r="F20" s="23" t="s">
        <v>40</v>
      </c>
      <c r="H20" s="24" t="s">
        <v>41</v>
      </c>
      <c r="J20" s="2"/>
    </row>
    <row r="21" spans="1:10" ht="28.5" x14ac:dyDescent="0.45">
      <c r="A21" s="7">
        <f>2*88</f>
        <v>176</v>
      </c>
      <c r="B21" s="5" t="s">
        <v>2</v>
      </c>
      <c r="C21" s="8" t="s">
        <v>14</v>
      </c>
      <c r="D21" s="18"/>
      <c r="E21" s="18">
        <f t="shared" si="0"/>
        <v>0</v>
      </c>
      <c r="F21" s="23" t="s">
        <v>40</v>
      </c>
      <c r="H21" s="24" t="s">
        <v>41</v>
      </c>
      <c r="J21" s="2"/>
    </row>
    <row r="22" spans="1:10" ht="28.5" x14ac:dyDescent="0.45">
      <c r="A22" s="7">
        <f>2*127</f>
        <v>254</v>
      </c>
      <c r="B22" s="5" t="s">
        <v>3</v>
      </c>
      <c r="C22" s="8" t="s">
        <v>15</v>
      </c>
      <c r="D22" s="18"/>
      <c r="E22" s="18">
        <f t="shared" si="0"/>
        <v>0</v>
      </c>
      <c r="F22" s="23" t="s">
        <v>40</v>
      </c>
      <c r="H22" s="24" t="s">
        <v>41</v>
      </c>
    </row>
    <row r="23" spans="1:10" ht="28.5" x14ac:dyDescent="0.45">
      <c r="A23" s="7">
        <f>2*22</f>
        <v>44</v>
      </c>
      <c r="B23" s="5" t="s">
        <v>4</v>
      </c>
      <c r="C23" s="8" t="s">
        <v>20</v>
      </c>
      <c r="D23" s="18"/>
      <c r="E23" s="18">
        <f t="shared" si="0"/>
        <v>0</v>
      </c>
      <c r="F23" s="23" t="s">
        <v>40</v>
      </c>
      <c r="H23" s="24" t="s">
        <v>41</v>
      </c>
    </row>
    <row r="24" spans="1:10" ht="28.5" x14ac:dyDescent="0.45">
      <c r="A24" s="7">
        <f>2*11</f>
        <v>22</v>
      </c>
      <c r="B24" s="5" t="s">
        <v>23</v>
      </c>
      <c r="C24" s="8" t="s">
        <v>26</v>
      </c>
      <c r="D24" s="18"/>
      <c r="E24" s="18">
        <f t="shared" si="0"/>
        <v>0</v>
      </c>
      <c r="F24" s="23" t="s">
        <v>40</v>
      </c>
      <c r="H24" s="24" t="s">
        <v>41</v>
      </c>
    </row>
    <row r="25" spans="1:10" ht="28.5" x14ac:dyDescent="0.45">
      <c r="A25" s="7">
        <f>2*11</f>
        <v>22</v>
      </c>
      <c r="B25" s="5" t="s">
        <v>24</v>
      </c>
      <c r="C25" s="8" t="s">
        <v>25</v>
      </c>
      <c r="D25" s="18"/>
      <c r="E25" s="18">
        <f t="shared" si="0"/>
        <v>0</v>
      </c>
      <c r="F25" s="23" t="s">
        <v>40</v>
      </c>
      <c r="H25" s="24" t="s">
        <v>41</v>
      </c>
    </row>
    <row r="26" spans="1:10" ht="28.5" x14ac:dyDescent="0.45">
      <c r="A26" s="7">
        <f>2*99</f>
        <v>198</v>
      </c>
      <c r="B26" s="5" t="s">
        <v>28</v>
      </c>
      <c r="C26" s="8"/>
      <c r="D26" s="18"/>
      <c r="E26" s="18">
        <f t="shared" si="0"/>
        <v>0</v>
      </c>
      <c r="F26" s="23" t="s">
        <v>40</v>
      </c>
      <c r="G26" s="23" t="s">
        <v>39</v>
      </c>
      <c r="H26" s="24" t="s">
        <v>41</v>
      </c>
      <c r="I26" s="25" t="s">
        <v>44</v>
      </c>
    </row>
    <row r="27" spans="1:10" x14ac:dyDescent="0.45">
      <c r="A27" s="7">
        <f>2*22</f>
        <v>44</v>
      </c>
      <c r="B27" s="5" t="s">
        <v>27</v>
      </c>
      <c r="C27" s="8"/>
      <c r="D27" s="18"/>
      <c r="E27" s="18">
        <f t="shared" si="0"/>
        <v>0</v>
      </c>
      <c r="F27" s="23" t="s">
        <v>40</v>
      </c>
      <c r="H27" s="24" t="s">
        <v>41</v>
      </c>
    </row>
    <row r="28" spans="1:10" ht="14.65" thickBot="1" x14ac:dyDescent="0.5">
      <c r="A28" s="7">
        <f>2*440</f>
        <v>880</v>
      </c>
      <c r="B28" s="5" t="s">
        <v>11</v>
      </c>
      <c r="C28" s="14"/>
      <c r="D28" s="20"/>
      <c r="E28" s="20">
        <f t="shared" si="0"/>
        <v>0</v>
      </c>
      <c r="F28" s="23" t="s">
        <v>40</v>
      </c>
      <c r="H28" s="24" t="s">
        <v>41</v>
      </c>
    </row>
    <row r="29" spans="1:10" ht="18.399999999999999" thickBot="1" x14ac:dyDescent="0.6">
      <c r="C29" s="15" t="s">
        <v>30</v>
      </c>
      <c r="D29" s="16"/>
      <c r="E29" s="21">
        <f>E14+E4</f>
        <v>0</v>
      </c>
    </row>
  </sheetData>
  <mergeCells count="2">
    <mergeCell ref="A3:C3"/>
    <mergeCell ref="A13:C13"/>
  </mergeCells>
  <phoneticPr fontId="7" type="noConversion"/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02D652-5425-4BB3-80B5-D0D88E9BFE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C6BB29-DD88-46D9-8504-52AF3DDCE13F}">
  <ds:schemaRefs>
    <ds:schemaRef ds:uri="http://schemas.microsoft.com/office/2006/metadata/properties"/>
    <ds:schemaRef ds:uri="http://schemas.microsoft.com/office/infopath/2007/PartnerControls"/>
    <ds:schemaRef ds:uri="7a75dd8b-c2eb-48b1-9545-83d6deb42fcc"/>
    <ds:schemaRef ds:uri="3c892bc3-6c64-4a5d-812a-2063c090feb7"/>
    <ds:schemaRef ds:uri="14d87ee8-dabd-4110-9a84-8bff7c3c900d"/>
    <ds:schemaRef ds:uri="302def03-7c2f-41e7-94bd-b11a4e809b05"/>
  </ds:schemaRefs>
</ds:datastoreItem>
</file>

<file path=customXml/itemProps3.xml><?xml version="1.0" encoding="utf-8"?>
<ds:datastoreItem xmlns:ds="http://schemas.openxmlformats.org/officeDocument/2006/customXml" ds:itemID="{2C31F2A6-7F78-4068-B129-B6D283924D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Cable Trays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Moser Michael (MOMI 31)</dc:creator>
  <cp:lastModifiedBy>Lucie Lukášová</cp:lastModifiedBy>
  <dcterms:created xsi:type="dcterms:W3CDTF">2025-04-29T08:36:17Z</dcterms:created>
  <dcterms:modified xsi:type="dcterms:W3CDTF">2026-01-11T08:40:56Z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